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USUARIO\Documents\PFKZ SAS\PEDRO WEB KZ\HERRAMIENTAS\"/>
    </mc:Choice>
  </mc:AlternateContent>
  <xr:revisionPtr revIDLastSave="0" documentId="13_ncr:1_{6839B8C0-8278-44B8-8175-D272D15F05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culadora" sheetId="1" r:id="rId1"/>
    <sheet name="Guía empresario" sheetId="2" r:id="rId2"/>
  </sheets>
  <definedNames>
    <definedName name="_xlnm.Print_Area" localSheetId="0">Calculadora!$A$12:$H$67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B25" i="1"/>
  <c r="B36" i="1"/>
  <c r="F31" i="1"/>
  <c r="F30" i="1"/>
  <c r="C28" i="1"/>
  <c r="C25" i="1"/>
  <c r="B19" i="1"/>
  <c r="B29" i="1" l="1"/>
  <c r="C29" i="1"/>
  <c r="E30" i="1" l="1"/>
  <c r="G30" i="1" s="1"/>
  <c r="B35" i="1" l="1"/>
  <c r="E31" i="1"/>
  <c r="D35" i="1" s="1"/>
  <c r="H30" i="1"/>
  <c r="B38" i="1" s="1"/>
  <c r="H31" i="1" l="1"/>
  <c r="B37" i="1"/>
  <c r="G31" i="1"/>
  <c r="K16" i="1"/>
</calcChain>
</file>

<file path=xl/sharedStrings.xml><?xml version="1.0" encoding="utf-8"?>
<sst xmlns="http://schemas.openxmlformats.org/spreadsheetml/2006/main" count="97" uniqueCount="87">
  <si>
    <t>CALCULADORA PEDAGÓGICA DE JORNADA LABORAL - 42 HORAS</t>
  </si>
  <si>
    <t>Modifique únicamente las celdas amarillas. El archivo calcula jornada efectiva, exceso y cumplimiento legal.</t>
  </si>
  <si>
    <t>Concepto</t>
  </si>
  <si>
    <t>Jornada efectiva semanal</t>
  </si>
  <si>
    <t>PARÁMETROS GENERALES</t>
  </si>
  <si>
    <t>Límite legal</t>
  </si>
  <si>
    <t>Límite legal semanal</t>
  </si>
  <si>
    <t>Exceso</t>
  </si>
  <si>
    <t>Días lunes a viernes</t>
  </si>
  <si>
    <t>Sábado laborado</t>
  </si>
  <si>
    <t>Sí</t>
  </si>
  <si>
    <t>Días sábado</t>
  </si>
  <si>
    <t>DATOS DE HORARIO</t>
  </si>
  <si>
    <t>Lunes-Viernes</t>
  </si>
  <si>
    <t>Sábado</t>
  </si>
  <si>
    <t>Observación</t>
  </si>
  <si>
    <t>Total semanal</t>
  </si>
  <si>
    <t>Diferencia</t>
  </si>
  <si>
    <t>Estado</t>
  </si>
  <si>
    <t>Hora de entrada</t>
  </si>
  <si>
    <t>Dato editable</t>
  </si>
  <si>
    <t>Hora de salida</t>
  </si>
  <si>
    <t>Horas en empresa</t>
  </si>
  <si>
    <t>Salida - entrada</t>
  </si>
  <si>
    <t>Descanso desayuno</t>
  </si>
  <si>
    <t>Descanso almuerzo</t>
  </si>
  <si>
    <t>Total descansos</t>
  </si>
  <si>
    <t>Desayuno + almuerzo</t>
  </si>
  <si>
    <t>Jornada efectiva diaria</t>
  </si>
  <si>
    <t>Horas en empresa - descansos</t>
  </si>
  <si>
    <t>L-V x días + sábado</t>
  </si>
  <si>
    <t>Exceso semanal</t>
  </si>
  <si>
    <t>Solo si supera el límite</t>
  </si>
  <si>
    <t>RESUMEN EJECUTIVO PARA EL EMPRESARIO</t>
  </si>
  <si>
    <t>LECTURA PEDAGÓGICA</t>
  </si>
  <si>
    <t>1. Tiempo en empresa</t>
  </si>
  <si>
    <t>Es el tiempo entre la hora de entrada y la hora de salida.</t>
  </si>
  <si>
    <t>2. Descansos</t>
  </si>
  <si>
    <t>Desayuno y almuerzo se restan si suspenden la jornada y el trabajador no presta servicio efectivo.</t>
  </si>
  <si>
    <t>3. Jornada efectiva</t>
  </si>
  <si>
    <t>Es el tiempo que realmente cuenta para comparar contra el límite legal.</t>
  </si>
  <si>
    <t>4. Control semanal</t>
  </si>
  <si>
    <t>La comparación relevante es contra el límite semanal de 42:00 horas.</t>
  </si>
  <si>
    <t>5. Alerta</t>
  </si>
  <si>
    <t>Si la jornada efectiva semanal es mayor a 42:00, el archivo marca NO CUMPLE y calcula el exceso.</t>
  </si>
  <si>
    <t>Fuente normativa</t>
  </si>
  <si>
    <t>Ley 2101 de 2021. Verificar condiciones particulares de cada empresa y contrato.</t>
  </si>
  <si>
    <t>GUÍA RÁPIDA PARA EXPLICAR LA JORNADA LABORAL AL EMPRESARIO</t>
  </si>
  <si>
    <t>Mensaje clave</t>
  </si>
  <si>
    <t>La empresa no debe mirar solo la hora de entrada y salida. Debe separar permanencia, descansos y tiempo efectivo de trabajo.</t>
  </si>
  <si>
    <t>Paso</t>
  </si>
  <si>
    <t>Qué se explica</t>
  </si>
  <si>
    <t>Ejemplo</t>
  </si>
  <si>
    <t>Resultado</t>
  </si>
  <si>
    <t>Riesgo</t>
  </si>
  <si>
    <t>Recomendación</t>
  </si>
  <si>
    <t>Calcular permanencia</t>
  </si>
  <si>
    <t>7:00 a 16:30</t>
  </si>
  <si>
    <t>9:30 en empresa</t>
  </si>
  <si>
    <t>Confundir permanencia con jornada efectiva</t>
  </si>
  <si>
    <t>Restar descansos reales</t>
  </si>
  <si>
    <t>Restar descansos</t>
  </si>
  <si>
    <t>15 min desayuno + 20 min almuerzo</t>
  </si>
  <si>
    <t>0:35 de descanso</t>
  </si>
  <si>
    <t>Incluir descansos como trabajo efectivo sin análisis</t>
  </si>
  <si>
    <t>Documentar política de descansos</t>
  </si>
  <si>
    <t>Determinar jornada efectiva diaria</t>
  </si>
  <si>
    <t>9:30 - 0:35</t>
  </si>
  <si>
    <t>8:55 efectivas</t>
  </si>
  <si>
    <t>Superar la jornada legal sin advertirlo</t>
  </si>
  <si>
    <t>Usar cálculo diario y semanal</t>
  </si>
  <si>
    <t>Comparar contra 42 horas</t>
  </si>
  <si>
    <t>L-V + sábado</t>
  </si>
  <si>
    <t>Si supera, NO CUMPLE</t>
  </si>
  <si>
    <t>Posibles horas extra o contingencias laborales</t>
  </si>
  <si>
    <t>Ajustar horario o reconocer el exceso</t>
  </si>
  <si>
    <t>Texto sugerido para cliente</t>
  </si>
  <si>
    <t>Con este horario, la empresa debe calcular el tiempo efectivo real de trabajo. Si el total semanal supera 42 horas, existe un exceso que debe revisarse para evitar contingencias laborales.</t>
  </si>
  <si>
    <t>Uso recomendado</t>
  </si>
  <si>
    <t>Cambie únicamente las celdas amarillas de la pestaña Calculadora. El resumen le dirá si cumple o no cumple.</t>
  </si>
  <si>
    <t>Advertencia profesional</t>
  </si>
  <si>
    <t>El archivo es una herramienta de control y orientación. La decisión final debe considerar contratos, turnos, acuerdos, reglamento interno y soportes de descanso.</t>
  </si>
  <si>
    <t>Marca</t>
  </si>
  <si>
    <t>AUDITORÍA Y ASESORÍA PFKZ S.A.S.</t>
  </si>
  <si>
    <t>📲 ¡Únete hoy mismo al grupo de WhatsApp!🌐 Todos nuestros canales y recursos
 oficiales</t>
  </si>
  <si>
    <t>https://linktr.ee/pfkz</t>
  </si>
  <si>
    <t>Contraseña : pfkz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</si>
</sst>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h]:mm"/>
  </numFmts>
  <fonts count="15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sz val="11"/>
      <color rgb="FF000000"/>
      <name val="Carlito"/>
    </font>
    <font>
      <b/>
      <sz val="11"/>
      <color rgb="FF000000"/>
      <name val="Carlito"/>
    </font>
    <font>
      <sz val="11"/>
      <color rgb="FF000000"/>
      <name val="Carlito"/>
    </font>
    <font>
      <sz val="11"/>
      <color rgb="FF374151"/>
      <name val="Carlito"/>
    </font>
    <font>
      <b/>
      <sz val="12"/>
      <name val="Carlito"/>
    </font>
    <font>
      <sz val="11"/>
      <color rgb="FFFFFFFF"/>
      <name val="Carlito"/>
    </font>
    <font>
      <i/>
      <sz val="11"/>
      <color rgb="FFFF0000"/>
      <name val="Carlito"/>
    </font>
    <font>
      <u/>
      <sz val="11"/>
      <color theme="10"/>
      <name val="Carlito"/>
    </font>
    <font>
      <sz val="12"/>
      <name val="Carlito"/>
    </font>
    <font>
      <sz val="12"/>
      <color theme="0"/>
      <name val="Carlito"/>
    </font>
    <font>
      <u/>
      <sz val="12"/>
      <color theme="0"/>
      <name val="Carlito"/>
    </font>
  </fonts>
  <fills count="14">
    <fill>
      <patternFill patternType="none"/>
    </fill>
    <fill>
      <patternFill patternType="gray125"/>
    </fill>
    <fill>
      <patternFill patternType="solid">
        <fgColor rgb="FF051974"/>
      </patternFill>
    </fill>
    <fill>
      <patternFill patternType="solid">
        <fgColor rgb="FFEAF2F8"/>
      </patternFill>
    </fill>
    <fill>
      <patternFill patternType="solid">
        <fgColor rgb="FF009700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FFA500"/>
      </patternFill>
    </fill>
    <fill>
      <patternFill patternType="solid">
        <fgColor rgb="FFE7F0FF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3" fillId="5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7" fillId="9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3" fillId="12" borderId="0" xfId="0" applyFont="1" applyFill="1" applyAlignment="1" applyProtection="1">
      <alignment horizontal="center" wrapText="1"/>
      <protection locked="0"/>
    </xf>
    <xf numFmtId="0" fontId="13" fillId="1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wrapText="1"/>
      <protection locked="0"/>
    </xf>
    <xf numFmtId="0" fontId="9" fillId="10" borderId="0" xfId="0" applyFont="1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4" fillId="13" borderId="0" xfId="1" applyFont="1" applyFill="1" applyAlignment="1" applyProtection="1">
      <alignment horizontal="center"/>
      <protection locked="0"/>
    </xf>
    <xf numFmtId="0" fontId="13" fillId="13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164" fontId="4" fillId="6" borderId="0" xfId="0" applyNumberFormat="1" applyFont="1" applyFill="1" applyAlignment="1" applyProtection="1">
      <alignment horizontal="center" vertical="center" wrapText="1"/>
      <protection locked="0"/>
    </xf>
    <xf numFmtId="1" fontId="4" fillId="6" borderId="0" xfId="0" applyNumberFormat="1" applyFont="1" applyFill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164" fontId="4" fillId="11" borderId="0" xfId="0" applyNumberFormat="1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vertical="top" wrapText="1"/>
      <protection locked="0"/>
    </xf>
    <xf numFmtId="0" fontId="0" fillId="10" borderId="0" xfId="0" applyFill="1" applyAlignment="1" applyProtection="1">
      <alignment vertical="center" wrapText="1"/>
      <protection locked="0"/>
    </xf>
    <xf numFmtId="164" fontId="6" fillId="8" borderId="0" xfId="0" applyNumberFormat="1" applyFont="1" applyFill="1" applyAlignment="1" applyProtection="1">
      <alignment horizontal="center" vertical="center" wrapText="1"/>
      <protection locked="0"/>
    </xf>
    <xf numFmtId="164" fontId="3" fillId="5" borderId="0" xfId="0" applyNumberFormat="1" applyFont="1" applyFill="1" applyAlignment="1" applyProtection="1">
      <alignment horizontal="center" vertical="center" wrapText="1"/>
      <protection locked="0"/>
    </xf>
    <xf numFmtId="164" fontId="3" fillId="8" borderId="0" xfId="0" applyNumberFormat="1" applyFont="1" applyFill="1" applyAlignment="1" applyProtection="1">
      <alignment horizontal="center" vertical="center" wrapText="1"/>
      <protection locked="0"/>
    </xf>
    <xf numFmtId="0" fontId="8" fillId="6" borderId="0" xfId="0" applyFon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vertical="top" wrapText="1"/>
      <protection locked="0"/>
    </xf>
    <xf numFmtId="164" fontId="6" fillId="8" borderId="0" xfId="0" applyNumberFormat="1" applyFon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6"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CACA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CACA"/>
        </patternFill>
      </fill>
    </dxf>
  </dxfs>
  <tableStyles count="1" defaultTableStyle="TableStyleMedium2" defaultPivotStyle="PivotStyleLight16">
    <tableStyle name="Invisible" pivot="0" table="0" count="0" xr9:uid="{6F0093A8-3E79-4CC4-B107-CBA822BF76B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r>
              <a:rPr lang="es-CO"/>
              <a:t>Comparativo de horas semanales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Horas</c:v>
          </c:tx>
          <c:invertIfNegative val="1"/>
          <c:cat>
            <c:strRef>
              <c:f>Calculadora!$J$14:$J$16</c:f>
              <c:strCache>
                <c:ptCount val="3"/>
                <c:pt idx="0">
                  <c:v>Jornada efectiva semanal</c:v>
                </c:pt>
                <c:pt idx="1">
                  <c:v>Límite legal</c:v>
                </c:pt>
                <c:pt idx="2">
                  <c:v>Exceso</c:v>
                </c:pt>
              </c:strCache>
            </c:strRef>
          </c:cat>
          <c:val>
            <c:numRef>
              <c:f>Calculadora!$K$16:$K$16</c:f>
              <c:numCache>
                <c:formatCode>General</c:formatCode>
                <c:ptCount val="1"/>
                <c:pt idx="0">
                  <c:v>2.7499999999999982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5-4994-ADEE-CD124A4B8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48</xdr:row>
      <xdr:rowOff>0</xdr:rowOff>
    </xdr:from>
    <xdr:to>
      <xdr:col>8</xdr:col>
      <xdr:colOff>0</xdr:colOff>
      <xdr:row>66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8467</xdr:colOff>
      <xdr:row>9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1413E0-9AB9-4C3B-BB7C-CF87BBE5A9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" t="21569" r="662" b="27451"/>
        <a:stretch/>
      </xdr:blipFill>
      <xdr:spPr>
        <a:xfrm>
          <a:off x="0" y="0"/>
          <a:ext cx="9525000" cy="185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nktr.ee/pf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showGridLines="0" tabSelected="1" topLeftCell="A10" zoomScale="90" zoomScaleNormal="90" workbookViewId="0">
      <selection activeCell="K20" sqref="K20"/>
    </sheetView>
  </sheetViews>
  <sheetFormatPr baseColWidth="10" defaultColWidth="8.796875" defaultRowHeight="13.8"/>
  <cols>
    <col min="1" max="1" width="24" style="6" customWidth="1"/>
    <col min="2" max="3" width="16" style="6" customWidth="1"/>
    <col min="4" max="4" width="28" style="6" customWidth="1"/>
    <col min="5" max="6" width="9.09765625" style="7" customWidth="1"/>
    <col min="7" max="7" width="12.09765625" style="7" customWidth="1"/>
    <col min="8" max="8" width="10.5" style="7" customWidth="1"/>
    <col min="9" max="12" width="8.796875" style="6"/>
    <col min="13" max="13" width="26.19921875" style="6" customWidth="1"/>
    <col min="14" max="16384" width="8.796875" style="6"/>
  </cols>
  <sheetData>
    <row r="1" spans="1:13">
      <c r="A1" s="32"/>
      <c r="B1" s="32"/>
      <c r="C1" s="32"/>
      <c r="D1" s="32"/>
      <c r="E1" s="33"/>
      <c r="F1" s="33"/>
      <c r="G1" s="33"/>
      <c r="H1" s="33"/>
    </row>
    <row r="2" spans="1:13" ht="15">
      <c r="A2" s="32"/>
      <c r="B2" s="32"/>
      <c r="C2" s="32"/>
      <c r="D2" s="32"/>
      <c r="E2" s="33"/>
      <c r="F2" s="33"/>
      <c r="G2" s="33"/>
      <c r="H2" s="33"/>
      <c r="K2" s="8"/>
      <c r="L2" s="8"/>
      <c r="M2" s="8"/>
    </row>
    <row r="3" spans="1:13">
      <c r="A3" s="32"/>
      <c r="B3" s="32"/>
      <c r="C3" s="32"/>
      <c r="D3" s="32"/>
      <c r="E3" s="33"/>
      <c r="F3" s="33"/>
      <c r="G3" s="33"/>
      <c r="H3" s="33"/>
    </row>
    <row r="4" spans="1:13">
      <c r="A4" s="32"/>
      <c r="B4" s="32"/>
      <c r="C4" s="32"/>
      <c r="D4" s="32"/>
      <c r="E4" s="33"/>
      <c r="F4" s="33"/>
      <c r="G4" s="33"/>
      <c r="H4" s="33"/>
    </row>
    <row r="5" spans="1:13" ht="21" customHeight="1">
      <c r="A5" s="32"/>
      <c r="B5" s="32"/>
      <c r="C5" s="32"/>
      <c r="D5" s="32"/>
      <c r="E5" s="33"/>
      <c r="F5" s="33"/>
      <c r="G5" s="33"/>
      <c r="H5" s="33"/>
    </row>
    <row r="6" spans="1:13">
      <c r="A6" s="32"/>
      <c r="B6" s="32"/>
      <c r="C6" s="32"/>
      <c r="D6" s="32"/>
      <c r="E6" s="33"/>
      <c r="F6" s="33"/>
      <c r="G6" s="33"/>
      <c r="H6" s="33"/>
    </row>
    <row r="7" spans="1:13">
      <c r="A7" s="32"/>
      <c r="B7" s="32"/>
      <c r="C7" s="32"/>
      <c r="D7" s="32"/>
      <c r="E7" s="33"/>
      <c r="F7" s="33"/>
      <c r="G7" s="33"/>
      <c r="H7" s="33"/>
    </row>
    <row r="8" spans="1:13" ht="15">
      <c r="A8" s="32"/>
      <c r="B8" s="32"/>
      <c r="C8" s="32"/>
      <c r="D8" s="32"/>
      <c r="E8" s="33"/>
      <c r="F8" s="33"/>
      <c r="G8" s="33"/>
      <c r="H8" s="33"/>
      <c r="K8" s="8"/>
      <c r="L8" s="8"/>
      <c r="M8" s="8"/>
    </row>
    <row r="9" spans="1:13" ht="15">
      <c r="A9" s="32"/>
      <c r="B9" s="32"/>
      <c r="C9" s="32"/>
      <c r="D9" s="32"/>
      <c r="E9" s="33"/>
      <c r="F9" s="33"/>
      <c r="G9" s="33"/>
      <c r="H9" s="33"/>
      <c r="K9" s="8"/>
      <c r="L9" s="8"/>
      <c r="M9" s="8"/>
    </row>
    <row r="10" spans="1:13" ht="15">
      <c r="A10" s="32"/>
      <c r="B10" s="32"/>
      <c r="C10" s="32"/>
      <c r="D10" s="32"/>
      <c r="E10" s="33"/>
      <c r="F10" s="33"/>
      <c r="G10" s="33"/>
      <c r="H10" s="33"/>
      <c r="K10" s="8"/>
      <c r="L10" s="8"/>
      <c r="M10" s="8"/>
    </row>
    <row r="11" spans="1:13">
      <c r="A11" s="32"/>
      <c r="B11" s="32"/>
      <c r="C11" s="32"/>
      <c r="D11" s="32"/>
      <c r="E11" s="33"/>
      <c r="F11" s="33"/>
      <c r="G11" s="33"/>
      <c r="H11" s="33"/>
      <c r="K11" s="9" t="s">
        <v>84</v>
      </c>
      <c r="L11" s="10"/>
      <c r="M11" s="10"/>
    </row>
    <row r="12" spans="1:13" ht="24" customHeight="1">
      <c r="A12" s="11" t="s">
        <v>0</v>
      </c>
      <c r="B12" s="11"/>
      <c r="C12" s="11"/>
      <c r="D12" s="11"/>
      <c r="E12" s="11"/>
      <c r="F12" s="11"/>
      <c r="G12" s="11"/>
      <c r="H12" s="11"/>
      <c r="K12" s="10"/>
      <c r="L12" s="10"/>
      <c r="M12" s="10"/>
    </row>
    <row r="13" spans="1:13" ht="14.4">
      <c r="A13" s="12" t="s">
        <v>1</v>
      </c>
      <c r="B13" s="12"/>
      <c r="C13" s="12"/>
      <c r="D13" s="12"/>
      <c r="E13" s="12"/>
      <c r="F13" s="12"/>
      <c r="G13" s="12"/>
      <c r="H13" s="12"/>
      <c r="J13" s="13" t="s">
        <v>2</v>
      </c>
      <c r="K13" s="10"/>
      <c r="L13" s="10"/>
      <c r="M13" s="10"/>
    </row>
    <row r="14" spans="1:13" ht="15">
      <c r="A14" s="14"/>
      <c r="B14" s="14"/>
      <c r="C14" s="14"/>
      <c r="D14" s="14"/>
      <c r="J14" s="13" t="s">
        <v>3</v>
      </c>
      <c r="K14" s="8"/>
      <c r="L14" s="8"/>
      <c r="M14" s="8"/>
    </row>
    <row r="15" spans="1:13" ht="15">
      <c r="A15" s="15" t="s">
        <v>4</v>
      </c>
      <c r="B15" s="15"/>
      <c r="C15" s="15"/>
      <c r="D15" s="15"/>
      <c r="E15" s="15"/>
      <c r="F15" s="15"/>
      <c r="G15" s="15"/>
      <c r="H15" s="15"/>
      <c r="J15" s="13" t="s">
        <v>5</v>
      </c>
      <c r="K15" s="16" t="s">
        <v>85</v>
      </c>
      <c r="L15" s="17"/>
      <c r="M15" s="17"/>
    </row>
    <row r="16" spans="1:13">
      <c r="A16" s="18" t="s">
        <v>6</v>
      </c>
      <c r="B16" s="19">
        <v>1.75</v>
      </c>
      <c r="C16" s="14"/>
      <c r="D16" s="14"/>
      <c r="J16" s="13" t="s">
        <v>7</v>
      </c>
      <c r="K16" s="13">
        <f>E31*24</f>
        <v>2.7499999999999982</v>
      </c>
    </row>
    <row r="17" spans="1:11">
      <c r="A17" s="18" t="s">
        <v>8</v>
      </c>
      <c r="B17" s="20">
        <v>5</v>
      </c>
      <c r="C17" s="14"/>
      <c r="D17" s="14"/>
    </row>
    <row r="18" spans="1:11">
      <c r="A18" s="18" t="s">
        <v>9</v>
      </c>
      <c r="B18" s="20" t="s">
        <v>10</v>
      </c>
      <c r="C18" s="14"/>
      <c r="D18" s="14"/>
      <c r="K18" s="6" t="s">
        <v>86</v>
      </c>
    </row>
    <row r="19" spans="1:11">
      <c r="A19" s="18" t="s">
        <v>11</v>
      </c>
      <c r="B19" s="20">
        <f>IF(B18="Sí",1,0)</f>
        <v>1</v>
      </c>
      <c r="C19" s="14"/>
      <c r="D19" s="14"/>
    </row>
    <row r="20" spans="1:11">
      <c r="A20" s="14"/>
      <c r="B20" s="14"/>
      <c r="C20" s="14"/>
      <c r="D20" s="14"/>
    </row>
    <row r="21" spans="1:11">
      <c r="A21" s="15" t="s">
        <v>12</v>
      </c>
      <c r="B21" s="15"/>
      <c r="C21" s="15"/>
      <c r="D21" s="15"/>
      <c r="E21" s="15"/>
      <c r="F21" s="15"/>
      <c r="G21" s="15"/>
      <c r="H21" s="15"/>
    </row>
    <row r="22" spans="1:11" ht="27.6">
      <c r="A22" s="21" t="s">
        <v>2</v>
      </c>
      <c r="B22" s="21" t="s">
        <v>13</v>
      </c>
      <c r="C22" s="21" t="s">
        <v>14</v>
      </c>
      <c r="D22" s="21" t="s">
        <v>15</v>
      </c>
      <c r="E22" s="21" t="s">
        <v>16</v>
      </c>
      <c r="F22" s="21" t="s">
        <v>5</v>
      </c>
      <c r="G22" s="21" t="s">
        <v>17</v>
      </c>
      <c r="H22" s="21" t="s">
        <v>18</v>
      </c>
    </row>
    <row r="23" spans="1:11">
      <c r="A23" s="18" t="s">
        <v>19</v>
      </c>
      <c r="B23" s="22">
        <v>0.29166666666666669</v>
      </c>
      <c r="C23" s="22">
        <v>0.29166666666666669</v>
      </c>
      <c r="D23" s="23" t="s">
        <v>20</v>
      </c>
      <c r="E23" s="24"/>
      <c r="F23" s="24"/>
      <c r="G23" s="24"/>
      <c r="H23" s="24"/>
    </row>
    <row r="24" spans="1:11">
      <c r="A24" s="18" t="s">
        <v>21</v>
      </c>
      <c r="B24" s="22">
        <v>0.6875</v>
      </c>
      <c r="C24" s="22">
        <v>0.47916666666666669</v>
      </c>
      <c r="D24" s="23" t="s">
        <v>20</v>
      </c>
      <c r="E24" s="24"/>
      <c r="F24" s="24"/>
      <c r="G24" s="24"/>
      <c r="H24" s="24"/>
    </row>
    <row r="25" spans="1:11">
      <c r="A25" s="18" t="s">
        <v>22</v>
      </c>
      <c r="B25" s="31">
        <f>B24-B23</f>
        <v>0.39583333333333331</v>
      </c>
      <c r="C25" s="31">
        <f>C24-C23</f>
        <v>0.1875</v>
      </c>
      <c r="D25" s="23" t="s">
        <v>23</v>
      </c>
      <c r="E25" s="24"/>
      <c r="F25" s="24"/>
      <c r="G25" s="24"/>
      <c r="H25" s="24"/>
    </row>
    <row r="26" spans="1:11">
      <c r="A26" s="18" t="s">
        <v>24</v>
      </c>
      <c r="B26" s="22">
        <v>1.0416666666666666E-2</v>
      </c>
      <c r="C26" s="22">
        <v>4.1666666666666664E-2</v>
      </c>
      <c r="D26" s="23" t="s">
        <v>20</v>
      </c>
      <c r="E26" s="24"/>
      <c r="F26" s="24"/>
      <c r="G26" s="24"/>
      <c r="H26" s="24"/>
    </row>
    <row r="27" spans="1:11">
      <c r="A27" s="18" t="s">
        <v>25</v>
      </c>
      <c r="B27" s="22">
        <v>4.1666666666666664E-2</v>
      </c>
      <c r="C27" s="22">
        <v>0</v>
      </c>
      <c r="D27" s="23" t="s">
        <v>20</v>
      </c>
      <c r="E27" s="24"/>
      <c r="F27" s="24"/>
      <c r="G27" s="24"/>
      <c r="H27" s="24"/>
    </row>
    <row r="28" spans="1:11">
      <c r="A28" s="18" t="s">
        <v>26</v>
      </c>
      <c r="B28" s="31">
        <f>B26+B27</f>
        <v>5.2083333333333329E-2</v>
      </c>
      <c r="C28" s="31">
        <f>C26+C27</f>
        <v>4.1666666666666664E-2</v>
      </c>
      <c r="D28" s="23" t="s">
        <v>27</v>
      </c>
      <c r="E28" s="24"/>
      <c r="F28" s="24"/>
      <c r="G28" s="24"/>
      <c r="H28" s="24"/>
    </row>
    <row r="29" spans="1:11">
      <c r="A29" s="18" t="s">
        <v>28</v>
      </c>
      <c r="B29" s="31">
        <f>B25-B28</f>
        <v>0.34375</v>
      </c>
      <c r="C29" s="31">
        <f>C25-C28</f>
        <v>0.14583333333333334</v>
      </c>
      <c r="D29" s="23" t="s">
        <v>29</v>
      </c>
      <c r="E29" s="24"/>
      <c r="F29" s="24"/>
      <c r="G29" s="24"/>
      <c r="H29" s="24"/>
    </row>
    <row r="30" spans="1:11" ht="27.6">
      <c r="A30" s="18" t="s">
        <v>3</v>
      </c>
      <c r="B30" s="25"/>
      <c r="C30" s="25"/>
      <c r="D30" s="23" t="s">
        <v>30</v>
      </c>
      <c r="E30" s="26">
        <f>(B29*$B$17)+(C29*$B$19)</f>
        <v>1.8645833333333333</v>
      </c>
      <c r="F30" s="26">
        <f>$B$16</f>
        <v>1.75</v>
      </c>
      <c r="G30" s="26">
        <f>E30-F30</f>
        <v>0.11458333333333326</v>
      </c>
      <c r="H30" s="18" t="str">
        <f>IF(E30&gt;$B$16,"🔴 NO CUMPLE",IF(E30=$B$16,"🟡 AL LÍMITE","🟢 CUMPLE"))</f>
        <v>🔴 NO CUMPLE</v>
      </c>
    </row>
    <row r="31" spans="1:11" ht="27.6">
      <c r="A31" s="18" t="s">
        <v>31</v>
      </c>
      <c r="B31" s="25"/>
      <c r="C31" s="25"/>
      <c r="D31" s="23" t="s">
        <v>32</v>
      </c>
      <c r="E31" s="26">
        <f>IF(E30&gt;$B$16,E30-$B$16,0)</f>
        <v>0.11458333333333326</v>
      </c>
      <c r="F31" s="26">
        <f>$B$16</f>
        <v>1.75</v>
      </c>
      <c r="G31" s="26">
        <f>E31</f>
        <v>0.11458333333333326</v>
      </c>
      <c r="H31" s="18" t="str">
        <f>IF(E31&gt;0,"Exceso a revisar","Sin exceso")</f>
        <v>Exceso a revisar</v>
      </c>
    </row>
    <row r="32" spans="1:11">
      <c r="A32" s="14"/>
      <c r="B32" s="14"/>
      <c r="C32" s="14"/>
      <c r="D32" s="14"/>
    </row>
    <row r="33" spans="1:8">
      <c r="A33" s="14"/>
      <c r="B33" s="14"/>
      <c r="C33" s="14"/>
      <c r="D33" s="14"/>
    </row>
    <row r="34" spans="1:8">
      <c r="A34" s="15" t="s">
        <v>33</v>
      </c>
      <c r="B34" s="15"/>
      <c r="C34" s="15"/>
      <c r="D34" s="15"/>
      <c r="E34" s="15"/>
      <c r="F34" s="15"/>
      <c r="G34" s="15"/>
      <c r="H34" s="15"/>
    </row>
    <row r="35" spans="1:8">
      <c r="A35" s="18" t="s">
        <v>3</v>
      </c>
      <c r="B35" s="27">
        <f>E30</f>
        <v>1.8645833333333333</v>
      </c>
      <c r="C35" s="14"/>
      <c r="D35" s="28" t="str">
        <f>IF(E30&gt;$B$16,"La jornada supera el límite legal en "&amp;TEXT(E31,"[h]:mm")&amp;" horas semanales. Debe ajustarse el horario o reconocer el exceso conforme aplique.","La jornada efectiva semanal no supera el límite legal de 42 horas.")</f>
        <v>La jornada supera el límite legal en 2:45 horas semanales. Debe ajustarse el horario o reconocer el exceso conforme aplique.</v>
      </c>
      <c r="E35" s="28"/>
      <c r="F35" s="28"/>
      <c r="G35" s="28"/>
      <c r="H35" s="28"/>
    </row>
    <row r="36" spans="1:8">
      <c r="A36" s="18" t="s">
        <v>5</v>
      </c>
      <c r="B36" s="27">
        <f>$B$16</f>
        <v>1.75</v>
      </c>
      <c r="C36" s="14"/>
      <c r="D36" s="28"/>
      <c r="E36" s="28"/>
      <c r="F36" s="28"/>
      <c r="G36" s="28"/>
      <c r="H36" s="28"/>
    </row>
    <row r="37" spans="1:8">
      <c r="A37" s="18" t="s">
        <v>31</v>
      </c>
      <c r="B37" s="27">
        <f>E31</f>
        <v>0.11458333333333326</v>
      </c>
      <c r="C37" s="14"/>
      <c r="D37" s="28"/>
      <c r="E37" s="28"/>
      <c r="F37" s="28"/>
      <c r="G37" s="28"/>
      <c r="H37" s="28"/>
    </row>
    <row r="38" spans="1:8">
      <c r="A38" s="18" t="s">
        <v>18</v>
      </c>
      <c r="B38" s="29" t="str">
        <f>H30</f>
        <v>🔴 NO CUMPLE</v>
      </c>
      <c r="C38" s="14"/>
      <c r="D38" s="28"/>
      <c r="E38" s="28"/>
      <c r="F38" s="28"/>
      <c r="G38" s="28"/>
      <c r="H38" s="28"/>
    </row>
    <row r="39" spans="1:8">
      <c r="A39" s="14"/>
      <c r="B39" s="14"/>
      <c r="C39" s="14"/>
      <c r="D39" s="14"/>
    </row>
    <row r="40" spans="1:8">
      <c r="A40" s="14"/>
      <c r="B40" s="14"/>
      <c r="C40" s="14"/>
      <c r="D40" s="14"/>
    </row>
    <row r="41" spans="1:8">
      <c r="A41" s="15" t="s">
        <v>34</v>
      </c>
      <c r="B41" s="15"/>
      <c r="C41" s="15"/>
      <c r="D41" s="15"/>
      <c r="E41" s="15"/>
      <c r="F41" s="15"/>
      <c r="G41" s="15"/>
      <c r="H41" s="15"/>
    </row>
    <row r="42" spans="1:8">
      <c r="A42" s="18" t="s">
        <v>35</v>
      </c>
      <c r="B42" s="30" t="s">
        <v>36</v>
      </c>
      <c r="C42" s="30"/>
      <c r="D42" s="30"/>
      <c r="E42" s="30"/>
      <c r="F42" s="30"/>
      <c r="G42" s="30"/>
      <c r="H42" s="30"/>
    </row>
    <row r="43" spans="1:8">
      <c r="A43" s="18" t="s">
        <v>37</v>
      </c>
      <c r="B43" s="30" t="s">
        <v>38</v>
      </c>
      <c r="C43" s="30"/>
      <c r="D43" s="30"/>
      <c r="E43" s="30"/>
      <c r="F43" s="30"/>
      <c r="G43" s="30"/>
      <c r="H43" s="30"/>
    </row>
    <row r="44" spans="1:8">
      <c r="A44" s="18" t="s">
        <v>39</v>
      </c>
      <c r="B44" s="30" t="s">
        <v>40</v>
      </c>
      <c r="C44" s="30"/>
      <c r="D44" s="30"/>
      <c r="E44" s="30"/>
      <c r="F44" s="30"/>
      <c r="G44" s="30"/>
      <c r="H44" s="30"/>
    </row>
    <row r="45" spans="1:8">
      <c r="A45" s="18" t="s">
        <v>41</v>
      </c>
      <c r="B45" s="30" t="s">
        <v>42</v>
      </c>
      <c r="C45" s="30"/>
      <c r="D45" s="30"/>
      <c r="E45" s="30"/>
      <c r="F45" s="30"/>
      <c r="G45" s="30"/>
      <c r="H45" s="30"/>
    </row>
    <row r="46" spans="1:8">
      <c r="A46" s="18" t="s">
        <v>43</v>
      </c>
      <c r="B46" s="30" t="s">
        <v>44</v>
      </c>
      <c r="C46" s="30"/>
      <c r="D46" s="30"/>
      <c r="E46" s="30"/>
      <c r="F46" s="30"/>
      <c r="G46" s="30"/>
      <c r="H46" s="30"/>
    </row>
    <row r="47" spans="1:8">
      <c r="A47" s="18" t="s">
        <v>45</v>
      </c>
      <c r="B47" s="30" t="s">
        <v>46</v>
      </c>
      <c r="C47" s="30"/>
      <c r="D47" s="30"/>
      <c r="E47" s="30"/>
      <c r="F47" s="30"/>
      <c r="G47" s="30"/>
      <c r="H47" s="30"/>
    </row>
    <row r="48" spans="1:8">
      <c r="A48" s="14"/>
      <c r="B48" s="14"/>
      <c r="C48" s="14"/>
      <c r="D48" s="14"/>
    </row>
    <row r="49" spans="1:4">
      <c r="A49" s="14"/>
      <c r="B49" s="14"/>
      <c r="C49" s="14"/>
      <c r="D49" s="14"/>
    </row>
    <row r="50" spans="1:4">
      <c r="A50" s="14"/>
      <c r="B50" s="14"/>
      <c r="C50" s="14"/>
      <c r="D50" s="14"/>
    </row>
    <row r="51" spans="1:4">
      <c r="A51" s="14"/>
      <c r="B51" s="14"/>
      <c r="C51" s="14"/>
      <c r="D51" s="14"/>
    </row>
  </sheetData>
  <sheetProtection algorithmName="SHA-512" hashValue="sGKBWZ6p1x5foy8TTnX4MxM2hwwuOyYRMELgFxCc1KmC9F2LCiAtE8NvO2RCAZHnVgxTgNHenPpeqHZd7qF3pw==" saltValue="P7cACgiUcfCGXZwSmu2DPw==" spinCount="100000" sheet="1" objects="1" scenarios="1"/>
  <protectedRanges>
    <protectedRange algorithmName="SHA-512" hashValue="pF5l5ti1TsOusvb/gvGmXVSrlcEIXjqxEOd/DkWjv9thd8M1ffGtLyYWudr4CoCZwwcYKkEmP7avfo+ADBS6WQ==" saltValue="YlER6rnrotPaI9+EHVEwcg==" spinCount="100000" sqref="A22:C24 A26:C27" name="Rango1"/>
  </protectedRanges>
  <mergeCells count="15">
    <mergeCell ref="A21:H21"/>
    <mergeCell ref="A34:H34"/>
    <mergeCell ref="B45:H45"/>
    <mergeCell ref="B46:H46"/>
    <mergeCell ref="B47:H47"/>
    <mergeCell ref="D35:H38"/>
    <mergeCell ref="A41:H41"/>
    <mergeCell ref="B42:H42"/>
    <mergeCell ref="B43:H43"/>
    <mergeCell ref="B44:H44"/>
    <mergeCell ref="K11:M13"/>
    <mergeCell ref="K15:M15"/>
    <mergeCell ref="A12:H12"/>
    <mergeCell ref="A13:H13"/>
    <mergeCell ref="A15:H15"/>
  </mergeCells>
  <conditionalFormatting sqref="B38">
    <cfRule type="expression" dxfId="5" priority="1">
      <formula>B38="🔴 NO CUMPLE"</formula>
    </cfRule>
    <cfRule type="expression" dxfId="4" priority="2">
      <formula>B38="🟢 CUMPLE"</formula>
    </cfRule>
    <cfRule type="expression" dxfId="3" priority="3">
      <formula>B38="🟡 AL LÍMITE"</formula>
    </cfRule>
  </conditionalFormatting>
  <conditionalFormatting sqref="H30:H31">
    <cfRule type="expression" dxfId="2" priority="4">
      <formula>LEFT(H30,1)="🔴"</formula>
    </cfRule>
    <cfRule type="expression" dxfId="1" priority="5">
      <formula>LEFT(H30,1)="🟢"</formula>
    </cfRule>
    <cfRule type="expression" dxfId="0" priority="6">
      <formula>LEFT(H30,1)="🟡"</formula>
    </cfRule>
  </conditionalFormatting>
  <dataValidations count="1">
    <dataValidation type="list" sqref="B18" xr:uid="{00000000-0002-0000-0000-000000000000}">
      <formula1>"Sí,No"</formula1>
    </dataValidation>
  </dataValidations>
  <hyperlinks>
    <hyperlink ref="K15" r:id="rId1" xr:uid="{6B085FD2-2BE7-4B52-8B05-4C0E2D5C9C0E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16" sqref="B16"/>
    </sheetView>
  </sheetViews>
  <sheetFormatPr baseColWidth="10" defaultColWidth="8.796875" defaultRowHeight="13.8"/>
  <cols>
    <col min="1" max="1" width="20" customWidth="1"/>
    <col min="2" max="2" width="30" customWidth="1"/>
    <col min="3" max="4" width="20" customWidth="1"/>
    <col min="5" max="5" width="25" customWidth="1"/>
    <col min="6" max="6" width="30" customWidth="1"/>
  </cols>
  <sheetData>
    <row r="1" spans="1:6" ht="21">
      <c r="A1" s="5" t="s">
        <v>47</v>
      </c>
      <c r="B1" s="5"/>
      <c r="C1" s="5"/>
      <c r="D1" s="5"/>
      <c r="E1" s="5"/>
      <c r="F1" s="5"/>
    </row>
    <row r="3" spans="1:6">
      <c r="A3" s="1" t="s">
        <v>48</v>
      </c>
      <c r="B3" s="4" t="s">
        <v>49</v>
      </c>
      <c r="C3" s="4"/>
      <c r="D3" s="4"/>
      <c r="E3" s="4"/>
      <c r="F3" s="4"/>
    </row>
    <row r="5" spans="1:6">
      <c r="A5" s="2" t="s">
        <v>50</v>
      </c>
      <c r="B5" s="2" t="s">
        <v>51</v>
      </c>
      <c r="C5" s="2" t="s">
        <v>52</v>
      </c>
      <c r="D5" s="2" t="s">
        <v>53</v>
      </c>
      <c r="E5" s="2" t="s">
        <v>54</v>
      </c>
      <c r="F5" s="2" t="s">
        <v>55</v>
      </c>
    </row>
    <row r="6" spans="1:6" ht="27.6">
      <c r="A6" s="3">
        <v>1</v>
      </c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</row>
    <row r="7" spans="1:6" ht="27.6">
      <c r="A7" s="3">
        <v>2</v>
      </c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</row>
    <row r="8" spans="1:6" ht="27.6">
      <c r="A8" s="3">
        <v>3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</row>
    <row r="9" spans="1:6" ht="27.6">
      <c r="A9" s="3">
        <v>4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75</v>
      </c>
    </row>
    <row r="11" spans="1:6" ht="27.6">
      <c r="A11" s="1" t="s">
        <v>76</v>
      </c>
      <c r="B11" s="4" t="s">
        <v>77</v>
      </c>
      <c r="C11" s="4"/>
      <c r="D11" s="4"/>
      <c r="E11" s="4"/>
      <c r="F11" s="4"/>
    </row>
    <row r="12" spans="1:6">
      <c r="A12" s="1" t="s">
        <v>78</v>
      </c>
      <c r="B12" s="4" t="s">
        <v>79</v>
      </c>
      <c r="C12" s="4"/>
      <c r="D12" s="4"/>
      <c r="E12" s="4"/>
      <c r="F12" s="4"/>
    </row>
    <row r="13" spans="1:6" ht="27.6">
      <c r="A13" s="1" t="s">
        <v>80</v>
      </c>
      <c r="B13" s="4" t="s">
        <v>81</v>
      </c>
      <c r="C13" s="4"/>
      <c r="D13" s="4"/>
      <c r="E13" s="4"/>
      <c r="F13" s="4"/>
    </row>
    <row r="14" spans="1:6">
      <c r="A14" s="1" t="s">
        <v>82</v>
      </c>
      <c r="B14" s="4" t="s">
        <v>83</v>
      </c>
      <c r="C14" s="4"/>
      <c r="D14" s="4"/>
      <c r="E14" s="4"/>
      <c r="F14" s="4"/>
    </row>
  </sheetData>
  <sheetProtection algorithmName="SHA-512" hashValue="vqN9mfbxY5ADHHxKoluHhRBN3/M3hAJ4YwdM1OnQHqbMKL92l+2x30munugzOg1hwLWNm/jo1FsKDperEfzwCA==" saltValue="brNw55fYWzacVPlKtgZeog==" spinCount="100000" sheet="1" objects="1" scenarios="1"/>
  <mergeCells count="6">
    <mergeCell ref="B14:F14"/>
    <mergeCell ref="A1:F1"/>
    <mergeCell ref="B3:F3"/>
    <mergeCell ref="B11:F11"/>
    <mergeCell ref="B12:F12"/>
    <mergeCell ref="B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Calculadora</vt:lpstr>
      <vt:lpstr>Guía empresario</vt:lpstr>
      <vt:lpstr>Calculadora!Área_de_impresión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2026-07-01T16:30:13Z</dcterms:created>
  <dcterms:modified xsi:type="dcterms:W3CDTF">2026-07-01T21:03:07Z</dcterms:modified>
</cp:coreProperties>
</file>